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สภ.กุยบรี 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'สภ.กุยบรี แผนการใช้จ่าย 69'!$A$1:$J$50</definedName>
    <definedName name="_xlnm.Print_Titles" localSheetId="0">'สภ.กุยบรี แผนการใช้จ่าย 69'!$1:$7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D38" i="3"/>
  <c r="D26" l="1"/>
  <c r="D37" l="1"/>
  <c r="D36" s="1"/>
  <c r="D45" s="1"/>
  <c r="L12" l="1"/>
  <c r="K13"/>
  <c r="L13" s="1"/>
  <c r="L14"/>
  <c r="L15"/>
  <c r="L16"/>
  <c r="L17"/>
  <c r="L18"/>
  <c r="L19"/>
  <c r="L20"/>
  <c r="L21"/>
  <c r="L22"/>
  <c r="L42"/>
  <c r="L43"/>
  <c r="L24"/>
  <c r="L31"/>
  <c r="L35"/>
  <c r="L36"/>
  <c r="D39" i="1" l="1"/>
  <c r="O37" i="2" l="1"/>
  <c r="K37"/>
  <c r="J37"/>
  <c r="I37"/>
  <c r="H37"/>
  <c r="G37"/>
  <c r="F37"/>
  <c r="E37"/>
  <c r="D37"/>
  <c r="O36"/>
  <c r="M36"/>
  <c r="P36" s="1"/>
  <c r="C36"/>
  <c r="O35"/>
  <c r="M35"/>
  <c r="N35" s="1"/>
  <c r="I76" i="1" s="1"/>
  <c r="C35" i="2"/>
  <c r="O34"/>
  <c r="M34"/>
  <c r="N34" s="1"/>
  <c r="I75" i="1" s="1"/>
  <c r="C34" i="2"/>
  <c r="O33"/>
  <c r="M33"/>
  <c r="P33" s="1"/>
  <c r="C33"/>
  <c r="O32"/>
  <c r="M32"/>
  <c r="P32" s="1"/>
  <c r="C32"/>
  <c r="P31"/>
  <c r="O31"/>
  <c r="M31"/>
  <c r="N31" s="1"/>
  <c r="I72" i="1" s="1"/>
  <c r="C31" i="2"/>
  <c r="O30"/>
  <c r="M30"/>
  <c r="N30" s="1"/>
  <c r="I71" i="1" s="1"/>
  <c r="C30" i="2"/>
  <c r="O29"/>
  <c r="M29"/>
  <c r="P29" s="1"/>
  <c r="C29"/>
  <c r="O28"/>
  <c r="M28"/>
  <c r="P28" s="1"/>
  <c r="C28"/>
  <c r="O27"/>
  <c r="M27"/>
  <c r="N27" s="1"/>
  <c r="I68" i="1" s="1"/>
  <c r="C27" i="2"/>
  <c r="O26"/>
  <c r="M26"/>
  <c r="N26" s="1"/>
  <c r="I67" i="1" s="1"/>
  <c r="C26" i="2"/>
  <c r="O25"/>
  <c r="M25"/>
  <c r="P25" s="1"/>
  <c r="C25"/>
  <c r="O24"/>
  <c r="M24"/>
  <c r="G65" i="1" s="1"/>
  <c r="C24" i="2"/>
  <c r="O23"/>
  <c r="M23"/>
  <c r="P23" s="1"/>
  <c r="C23"/>
  <c r="O22"/>
  <c r="M22"/>
  <c r="G63" i="1" s="1"/>
  <c r="C22" i="2"/>
  <c r="O21"/>
  <c r="M21"/>
  <c r="P21" s="1"/>
  <c r="C21"/>
  <c r="P20"/>
  <c r="O20"/>
  <c r="C20"/>
  <c r="O19"/>
  <c r="M19"/>
  <c r="N19" s="1"/>
  <c r="I60" i="1" s="1"/>
  <c r="C19" i="2"/>
  <c r="O18"/>
  <c r="M18"/>
  <c r="P18" s="1"/>
  <c r="C18"/>
  <c r="O17"/>
  <c r="M17"/>
  <c r="N17" s="1"/>
  <c r="I58" i="1" s="1"/>
  <c r="C17" i="2"/>
  <c r="O16"/>
  <c r="M16"/>
  <c r="N16" s="1"/>
  <c r="I57" i="1" s="1"/>
  <c r="C16" i="2"/>
  <c r="O15"/>
  <c r="M15"/>
  <c r="N15" s="1"/>
  <c r="I56" i="1" s="1"/>
  <c r="C15" i="2"/>
  <c r="O14"/>
  <c r="M14"/>
  <c r="P14" s="1"/>
  <c r="C14"/>
  <c r="O13"/>
  <c r="M13"/>
  <c r="N13" s="1"/>
  <c r="I54" i="1" s="1"/>
  <c r="C13" i="2"/>
  <c r="O12"/>
  <c r="M12"/>
  <c r="N12" s="1"/>
  <c r="I53" i="1" s="1"/>
  <c r="C12" i="2"/>
  <c r="O11"/>
  <c r="N11"/>
  <c r="M11"/>
  <c r="P11" s="1"/>
  <c r="C11"/>
  <c r="O10"/>
  <c r="M10"/>
  <c r="P10" s="1"/>
  <c r="C10"/>
  <c r="O9"/>
  <c r="M9"/>
  <c r="N9" s="1"/>
  <c r="I50" i="1" s="1"/>
  <c r="C9" i="2"/>
  <c r="O8"/>
  <c r="M8"/>
  <c r="N8" s="1"/>
  <c r="I49" i="1" s="1"/>
  <c r="C8" i="2"/>
  <c r="O7"/>
  <c r="N7"/>
  <c r="M7"/>
  <c r="P7" s="1"/>
  <c r="C7"/>
  <c r="O6"/>
  <c r="M6"/>
  <c r="C6"/>
  <c r="E79" i="1"/>
  <c r="C78"/>
  <c r="E77"/>
  <c r="E76"/>
  <c r="E75"/>
  <c r="G74"/>
  <c r="E74"/>
  <c r="G73"/>
  <c r="E73"/>
  <c r="G72"/>
  <c r="E72"/>
  <c r="E71"/>
  <c r="G70"/>
  <c r="E70"/>
  <c r="E69"/>
  <c r="E68"/>
  <c r="E67"/>
  <c r="I66"/>
  <c r="G66"/>
  <c r="E66"/>
  <c r="I65"/>
  <c r="E65"/>
  <c r="I64"/>
  <c r="E64"/>
  <c r="I63"/>
  <c r="E63"/>
  <c r="I62"/>
  <c r="G62"/>
  <c r="E62"/>
  <c r="E61"/>
  <c r="G60"/>
  <c r="E60"/>
  <c r="G59"/>
  <c r="E59"/>
  <c r="G58"/>
  <c r="E58"/>
  <c r="G57"/>
  <c r="E57"/>
  <c r="G56"/>
  <c r="E56"/>
  <c r="G55"/>
  <c r="E55"/>
  <c r="G54"/>
  <c r="E54"/>
  <c r="G53"/>
  <c r="E53"/>
  <c r="I52"/>
  <c r="G52"/>
  <c r="E52"/>
  <c r="G51"/>
  <c r="E51"/>
  <c r="G50"/>
  <c r="E50"/>
  <c r="G49"/>
  <c r="E49"/>
  <c r="I48"/>
  <c r="G48"/>
  <c r="E48"/>
  <c r="G47"/>
  <c r="E47"/>
  <c r="B39"/>
  <c r="A39"/>
  <c r="A79" s="1"/>
  <c r="B38"/>
  <c r="B77" s="1"/>
  <c r="A38"/>
  <c r="A77" s="1"/>
  <c r="B37"/>
  <c r="B76" s="1"/>
  <c r="A37"/>
  <c r="A76" s="1"/>
  <c r="B36"/>
  <c r="B75" s="1"/>
  <c r="A36"/>
  <c r="A75" s="1"/>
  <c r="B35"/>
  <c r="B74" s="1"/>
  <c r="A35"/>
  <c r="A74" s="1"/>
  <c r="B34"/>
  <c r="B73" s="1"/>
  <c r="A34"/>
  <c r="A73" s="1"/>
  <c r="B33"/>
  <c r="B72" s="1"/>
  <c r="A33"/>
  <c r="A72" s="1"/>
  <c r="B32"/>
  <c r="B71" s="1"/>
  <c r="A32"/>
  <c r="A71" s="1"/>
  <c r="B31"/>
  <c r="B70" s="1"/>
  <c r="A31"/>
  <c r="A70" s="1"/>
  <c r="B30"/>
  <c r="B69" s="1"/>
  <c r="A30"/>
  <c r="A69" s="1"/>
  <c r="B29"/>
  <c r="B68" s="1"/>
  <c r="A29"/>
  <c r="A68" s="1"/>
  <c r="B28"/>
  <c r="B67" s="1"/>
  <c r="A28"/>
  <c r="A67" s="1"/>
  <c r="B27"/>
  <c r="B66" s="1"/>
  <c r="A27"/>
  <c r="A66" s="1"/>
  <c r="B26"/>
  <c r="B65" s="1"/>
  <c r="A26"/>
  <c r="A65" s="1"/>
  <c r="B25"/>
  <c r="B64" s="1"/>
  <c r="A25"/>
  <c r="A64" s="1"/>
  <c r="B24"/>
  <c r="B63" s="1"/>
  <c r="A24"/>
  <c r="A63" s="1"/>
  <c r="B23"/>
  <c r="B62" s="1"/>
  <c r="A23"/>
  <c r="A62" s="1"/>
  <c r="B22"/>
  <c r="B61" s="1"/>
  <c r="A22"/>
  <c r="A61" s="1"/>
  <c r="B21"/>
  <c r="B60" s="1"/>
  <c r="A21"/>
  <c r="A60" s="1"/>
  <c r="B20"/>
  <c r="B59" s="1"/>
  <c r="A20"/>
  <c r="A59" s="1"/>
  <c r="B19"/>
  <c r="B58" s="1"/>
  <c r="A19"/>
  <c r="A58" s="1"/>
  <c r="B18"/>
  <c r="B57" s="1"/>
  <c r="A18"/>
  <c r="A57" s="1"/>
  <c r="B17"/>
  <c r="B56" s="1"/>
  <c r="A17"/>
  <c r="A56" s="1"/>
  <c r="B16"/>
  <c r="B55" s="1"/>
  <c r="A16"/>
  <c r="A55" s="1"/>
  <c r="B15"/>
  <c r="B54" s="1"/>
  <c r="A15"/>
  <c r="A54" s="1"/>
  <c r="B14"/>
  <c r="B53" s="1"/>
  <c r="A14"/>
  <c r="A53" s="1"/>
  <c r="B13"/>
  <c r="B52" s="1"/>
  <c r="A13"/>
  <c r="A52" s="1"/>
  <c r="B12"/>
  <c r="B51" s="1"/>
  <c r="A12"/>
  <c r="A51" s="1"/>
  <c r="B11"/>
  <c r="B50" s="1"/>
  <c r="A11"/>
  <c r="A50" s="1"/>
  <c r="B10"/>
  <c r="B49" s="1"/>
  <c r="A10"/>
  <c r="A49" s="1"/>
  <c r="B9"/>
  <c r="B48" s="1"/>
  <c r="A9"/>
  <c r="A48" s="1"/>
  <c r="B8"/>
  <c r="B47" s="1"/>
  <c r="A8"/>
  <c r="A47" s="1"/>
  <c r="P9" i="2" l="1"/>
  <c r="P13"/>
  <c r="P15"/>
  <c r="P17"/>
  <c r="P19"/>
  <c r="N29"/>
  <c r="I70" i="1" s="1"/>
  <c r="G64"/>
  <c r="G69"/>
  <c r="G68"/>
  <c r="G77"/>
  <c r="P6" i="2"/>
  <c r="N6"/>
  <c r="N20"/>
  <c r="I61" i="1" s="1"/>
  <c r="P27" i="2"/>
  <c r="N33"/>
  <c r="I74" i="1" s="1"/>
  <c r="P35" i="2"/>
  <c r="G76" i="1"/>
  <c r="P22" i="2"/>
  <c r="P24"/>
  <c r="M37"/>
  <c r="N37" s="1"/>
  <c r="G67" i="1"/>
  <c r="G79" s="1"/>
  <c r="I79" s="1"/>
  <c r="G71"/>
  <c r="G75"/>
  <c r="I47"/>
  <c r="P8" i="2"/>
  <c r="N10"/>
  <c r="I51" i="1" s="1"/>
  <c r="P12" i="2"/>
  <c r="N14"/>
  <c r="I55" i="1" s="1"/>
  <c r="P16" i="2"/>
  <c r="N18"/>
  <c r="I59" i="1" s="1"/>
  <c r="P26" i="2"/>
  <c r="N28"/>
  <c r="I69" i="1" s="1"/>
  <c r="P30" i="2"/>
  <c r="N32"/>
  <c r="I73" i="1" s="1"/>
  <c r="P34" i="2"/>
  <c r="N36"/>
  <c r="I77" i="1" s="1"/>
  <c r="P37" i="2" l="1"/>
</calcChain>
</file>

<file path=xl/sharedStrings.xml><?xml version="1.0" encoding="utf-8"?>
<sst xmlns="http://schemas.openxmlformats.org/spreadsheetml/2006/main" count="482" uniqueCount="181">
  <si>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</si>
  <si>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</si>
  <si>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</si>
  <si>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</si>
  <si>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</si>
  <si>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</si>
  <si>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</si>
  <si>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</si>
  <si>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</si>
  <si>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</si>
  <si>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</si>
  <si>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</si>
  <si>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</si>
  <si>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</si>
  <si>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</si>
  <si>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</si>
  <si>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</si>
  <si>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</si>
  <si>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</si>
  <si>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</si>
  <si>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</si>
  <si>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</si>
  <si>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</si>
  <si>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</si>
  <si>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</si>
  <si>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</si>
  <si>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</si>
  <si>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</si>
  <si>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</si>
  <si>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</si>
  <si>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</si>
  <si>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</si>
  <si>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</si>
  <si>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</si>
  <si>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</si>
  <si>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</si>
  <si>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</si>
  <si>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</si>
  <si>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</si>
  <si>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</si>
  <si>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</si>
  <si>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</si>
  <si>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</si>
  <si>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</si>
  <si>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</si>
  <si>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</si>
  <si>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</si>
  <si>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</si>
  <si>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</si>
  <si>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</si>
  <si>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</si>
  <si>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</si>
  <si>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</si>
  <si>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</si>
  <si>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</si>
  <si>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</si>
  <si>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</si>
  <si>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</si>
  <si>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</si>
  <si>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</si>
  <si>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</si>
  <si>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</si>
  <si>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</si>
  <si>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</si>
  <si>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</si>
  <si>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</si>
  <si>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</si>
  <si>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</si>
  <si>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</si>
  <si>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</si>
  <si>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</si>
  <si>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</si>
  <si>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</si>
  <si>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</si>
  <si>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</si>
  <si>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</si>
  <si>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</si>
  <si>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</si>
  <si>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</si>
  <si>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</si>
  <si>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</si>
  <si>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</si>
  <si>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</si>
  <si>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</si>
  <si>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</si>
  <si>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</si>
  <si>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</si>
  <si>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</si>
  <si>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</si>
  <si>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</si>
  <si>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</si>
  <si>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</si>
  <si>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</si>
  <si>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</si>
  <si>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</si>
  <si>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</si>
  <si>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</si>
  <si>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</si>
  <si>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</si>
  <si>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</si>
  <si>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</si>
  <si>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</si>
  <si>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</si>
  <si>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</si>
  <si>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</si>
  <si>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</si>
  <si>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</si>
  <si>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</si>
  <si>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</si>
  <si>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</si>
  <si>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</si>
  <si>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</si>
  <si>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</si>
  <si>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</si>
  <si>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</si>
  <si>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</si>
  <si>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</si>
  <si>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</si>
  <si>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</si>
  <si>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</si>
  <si>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</si>
  <si>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</si>
  <si>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</si>
  <si>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</si>
  <si>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</si>
  <si>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</si>
  <si>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</si>
  <si>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</si>
  <si>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</si>
  <si>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</si>
  <si>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</si>
  <si>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</si>
  <si>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</si>
  <si>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</si>
  <si>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</si>
  <si>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</si>
  <si>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</si>
  <si>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</si>
  <si>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</si>
  <si>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</si>
  <si>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</si>
  <si>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</si>
  <si>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</si>
  <si>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</si>
  <si>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</si>
  <si>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</si>
  <si>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</si>
  <si>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</si>
  <si>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โครงการตำบลยั่งยืน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</si>
  <si>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และในวันหยุดราชการปฏิบัติหน้าที่ตั้งแต่เวลา 08.30 - 16.30 น.</t>
  </si>
  <si>
    <t>1 ต.ค. 68 - 30ก.ย. 69</t>
  </si>
  <si>
    <t xml:space="preserve">โครงการสร้างภูมิคุ้มกันและป้องกันยาเสพติด  </t>
  </si>
  <si>
    <t xml:space="preserve">     2. โครงการปิดล้อมตรวจค้น</t>
  </si>
  <si>
    <t>โครงการสร้างเครือข่ายการมีส่วนร่วมของประชาชนในการแก้ไขปัญหาความเดือดร้อนของประชาชนในระดับสถานีตำรวจ เพื่อสนับสนุนการป้องกันอาชญากรรม</t>
  </si>
  <si>
    <t>รวม  7  รายการ  เป็นเงินทั้งสิ้น</t>
  </si>
  <si>
    <t xml:space="preserve">     1. โครงการการศึกษาเพื่อต่อต้านการใช้ยาเสพติดในนักเรียน( D.A.R.E. ประเทศไทย )</t>
  </si>
  <si>
    <t>1 ต.ค. 68 - 30 ก.ย. 69</t>
  </si>
  <si>
    <t>ประจำปีงบประมาณ พ.ศ. 2569 ( ต.ค.68  -  ก.ย.69 )</t>
  </si>
  <si>
    <t xml:space="preserve">     3. ค่าตอบแทน จพง.ชันสูตพลิกศพ</t>
  </si>
  <si>
    <t xml:space="preserve">     4. ค่าเบี้ยเลี้ยง ที่พัก พาหนะ</t>
  </si>
  <si>
    <t xml:space="preserve">     5. ค่าซ่อมแซมยานพาหนะ</t>
  </si>
  <si>
    <t xml:space="preserve">     6. จ้างเหมาบริการ+สะอาด</t>
  </si>
  <si>
    <t xml:space="preserve">     7. คชจ.ในการส่งหมายเรียกพยาน</t>
  </si>
  <si>
    <t xml:space="preserve">     8. วัสดุ สำนักงาน</t>
  </si>
  <si>
    <t xml:space="preserve">     9. วัสดุ น้ำมันเชื้อเพลิง</t>
  </si>
  <si>
    <t xml:space="preserve">     10. วัสดุ จราจร</t>
  </si>
  <si>
    <t xml:space="preserve">     11. ค่าอาหาร ผู้ต้องหา</t>
  </si>
  <si>
    <t xml:space="preserve">     12. เบี้ยประชุม กต.ตร.</t>
  </si>
  <si>
    <t xml:space="preserve">       1.เครือข่ายป้องกันอาชญากรรมระดับสถานีตำรวจ</t>
  </si>
  <si>
    <t xml:space="preserve">     2.ชุดปฏิบัติการมวลชลและชุมชนสัมพันธ์</t>
  </si>
  <si>
    <t xml:space="preserve">     3.อาสาสมัครตำรวจบ้าน</t>
  </si>
  <si>
    <t>โครงการ บังคับใช้กฎหมาย อำนวยความยุติธรรมและ
บริการประชาชน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</si>
  <si>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ทำให้เกิดประสิทธิภาพในการทำงานสูงสุด</t>
  </si>
  <si>
    <t>สถานีตำรวจภูธรกุยบุรี</t>
  </si>
  <si>
    <t xml:space="preserve"> ข้อมูล ณ วันที่ 1 เมษายน 2569</t>
  </si>
  <si>
    <t>(กัญญลักษณ์   เฉียบแหลม)</t>
  </si>
  <si>
    <t>สว.อก.สภ.กุยบุรี</t>
  </si>
  <si>
    <t>วรวัชร   แค้มวงค์</t>
  </si>
  <si>
    <t>(วรวัชร   แค้มวงค์)</t>
  </si>
  <si>
    <t>ผกก.สภ.สภ.กุยบุรี</t>
  </si>
  <si>
    <t xml:space="preserve">                   พ.ต.ท.หญิง กัญญลักษณ์   เฉียบแหลม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</si>
</sst>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9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2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top"/>
    </xf>
    <xf numFmtId="43" fontId="12" fillId="0" borderId="19" xfId="1" applyFont="1" applyFill="1" applyBorder="1" applyAlignment="1">
      <alignment vertical="top"/>
    </xf>
    <xf numFmtId="43" fontId="12" fillId="0" borderId="19" xfId="1" applyFont="1" applyFill="1" applyBorder="1"/>
    <xf numFmtId="0" fontId="13" fillId="0" borderId="0" xfId="0" applyFont="1"/>
    <xf numFmtId="0" fontId="12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43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/>
    <xf numFmtId="0" fontId="14" fillId="0" borderId="21" xfId="0" applyFont="1" applyBorder="1" applyAlignment="1">
      <alignment vertical="top"/>
    </xf>
    <xf numFmtId="0" fontId="14" fillId="0" borderId="20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19" xfId="0" applyFont="1" applyBorder="1"/>
    <xf numFmtId="0" fontId="15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22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/>
    </xf>
    <xf numFmtId="0" fontId="17" fillId="0" borderId="31" xfId="0" applyFont="1" applyBorder="1" applyAlignment="1">
      <alignment horizontal="center" vertical="top"/>
    </xf>
    <xf numFmtId="0" fontId="17" fillId="0" borderId="19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0" fontId="17" fillId="0" borderId="25" xfId="0" applyFont="1" applyBorder="1" applyAlignment="1">
      <alignment horizontal="center" vertical="top"/>
    </xf>
    <xf numFmtId="0" fontId="17" fillId="0" borderId="30" xfId="0" applyFont="1" applyBorder="1" applyAlignment="1">
      <alignment horizontal="center" vertical="top"/>
    </xf>
    <xf numFmtId="43" fontId="12" fillId="0" borderId="0" xfId="1" applyFont="1" applyFill="1" applyAlignment="1"/>
    <xf numFmtId="0" fontId="14" fillId="0" borderId="22" xfId="0" applyFont="1" applyBorder="1" applyAlignment="1">
      <alignment vertical="top" wrapText="1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0" fontId="14" fillId="0" borderId="24" xfId="0" applyFont="1" applyBorder="1" applyAlignment="1">
      <alignment vertical="top" wrapText="1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23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/>
    </xf>
    <xf numFmtId="0" fontId="14" fillId="0" borderId="23" xfId="0" applyFont="1" applyBorder="1" applyAlignment="1">
      <alignment vertical="top"/>
    </xf>
    <xf numFmtId="0" fontId="14" fillId="0" borderId="23" xfId="0" applyFont="1" applyBorder="1" applyAlignment="1">
      <alignment horizontal="left" vertical="top" wrapText="1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/>
    <xf numFmtId="43" fontId="14" fillId="0" borderId="19" xfId="1" applyFont="1" applyFill="1" applyBorder="1" applyAlignment="1">
      <alignment vertical="center"/>
    </xf>
    <xf numFmtId="0" fontId="14" fillId="0" borderId="8" xfId="0" applyFont="1" applyBorder="1" applyAlignment="1">
      <alignment horizontal="center"/>
    </xf>
    <xf numFmtId="0" fontId="14" fillId="0" borderId="24" xfId="0" applyFont="1" applyBorder="1" applyAlignment="1">
      <alignment vertical="center"/>
    </xf>
    <xf numFmtId="0" fontId="14" fillId="0" borderId="19" xfId="0" applyFont="1" applyBorder="1" applyAlignment="1">
      <alignment vertical="top" wrapText="1"/>
    </xf>
    <xf numFmtId="43" fontId="14" fillId="0" borderId="19" xfId="1" applyFont="1" applyFill="1" applyBorder="1" applyAlignment="1">
      <alignment vertical="top"/>
    </xf>
    <xf numFmtId="0" fontId="14" fillId="0" borderId="19" xfId="0" applyFont="1" applyBorder="1" applyAlignment="1">
      <alignment vertical="top"/>
    </xf>
    <xf numFmtId="0" fontId="14" fillId="0" borderId="32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43" fontId="12" fillId="0" borderId="0" xfId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7" fillId="4" borderId="26" xfId="0" applyFont="1" applyFill="1" applyBorder="1" applyAlignment="1">
      <alignment horizontal="center" vertical="top"/>
    </xf>
    <xf numFmtId="0" fontId="14" fillId="4" borderId="22" xfId="0" applyFont="1" applyFill="1" applyBorder="1" applyAlignment="1">
      <alignment vertical="top" wrapText="1"/>
    </xf>
    <xf numFmtId="43" fontId="14" fillId="4" borderId="22" xfId="0" applyNumberFormat="1" applyFont="1" applyFill="1" applyBorder="1" applyAlignment="1">
      <alignment vertical="top"/>
    </xf>
    <xf numFmtId="0" fontId="14" fillId="4" borderId="22" xfId="0" applyFont="1" applyFill="1" applyBorder="1" applyAlignment="1">
      <alignment horizontal="center" vertical="top"/>
    </xf>
    <xf numFmtId="0" fontId="14" fillId="4" borderId="22" xfId="0" applyFont="1" applyFill="1" applyBorder="1" applyAlignment="1">
      <alignment vertical="top"/>
    </xf>
    <xf numFmtId="0" fontId="17" fillId="0" borderId="25" xfId="0" applyFont="1" applyBorder="1" applyAlignment="1">
      <alignment vertical="top"/>
    </xf>
    <xf numFmtId="0" fontId="17" fillId="0" borderId="30" xfId="0" applyFont="1" applyBorder="1" applyAlignment="1">
      <alignment vertical="top"/>
    </xf>
    <xf numFmtId="0" fontId="14" fillId="4" borderId="9" xfId="0" applyFont="1" applyFill="1" applyBorder="1" applyAlignment="1">
      <alignment horizontal="left" vertical="top"/>
    </xf>
    <xf numFmtId="0" fontId="14" fillId="4" borderId="8" xfId="0" applyFont="1" applyFill="1" applyBorder="1" applyAlignment="1">
      <alignment vertical="top"/>
    </xf>
    <xf numFmtId="4" fontId="14" fillId="4" borderId="8" xfId="0" applyNumberFormat="1" applyFont="1" applyFill="1" applyBorder="1" applyAlignment="1">
      <alignment vertical="top"/>
    </xf>
    <xf numFmtId="0" fontId="14" fillId="4" borderId="8" xfId="0" applyFont="1" applyFill="1" applyBorder="1" applyAlignment="1">
      <alignment horizontal="center" vertical="top"/>
    </xf>
    <xf numFmtId="0" fontId="14" fillId="4" borderId="24" xfId="0" applyFont="1" applyFill="1" applyBorder="1" applyAlignment="1">
      <alignment vertical="top" wrapText="1"/>
    </xf>
    <xf numFmtId="0" fontId="17" fillId="4" borderId="38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left" vertical="top" wrapText="1"/>
    </xf>
    <xf numFmtId="0" fontId="14" fillId="4" borderId="9" xfId="0" applyFont="1" applyFill="1" applyBorder="1" applyAlignment="1">
      <alignment vertical="top" wrapText="1"/>
    </xf>
    <xf numFmtId="4" fontId="14" fillId="4" borderId="9" xfId="0" applyNumberFormat="1" applyFont="1" applyFill="1" applyBorder="1" applyAlignment="1">
      <alignment vertical="top"/>
    </xf>
    <xf numFmtId="0" fontId="14" fillId="4" borderId="9" xfId="0" applyFont="1" applyFill="1" applyBorder="1" applyAlignment="1">
      <alignment horizontal="center" vertical="top"/>
    </xf>
    <xf numFmtId="0" fontId="14" fillId="4" borderId="23" xfId="0" applyFont="1" applyFill="1" applyBorder="1" applyAlignment="1">
      <alignment vertical="top" wrapText="1"/>
    </xf>
    <xf numFmtId="0" fontId="17" fillId="0" borderId="27" xfId="0" applyFont="1" applyBorder="1" applyAlignment="1">
      <alignment vertical="top"/>
    </xf>
    <xf numFmtId="0" fontId="17" fillId="0" borderId="29" xfId="0" applyFont="1" applyBorder="1" applyAlignment="1">
      <alignment vertical="top"/>
    </xf>
    <xf numFmtId="0" fontId="14" fillId="0" borderId="22" xfId="0" applyFont="1" applyBorder="1" applyAlignment="1">
      <alignment vertical="center"/>
    </xf>
    <xf numFmtId="0" fontId="14" fillId="0" borderId="22" xfId="0" applyFont="1" applyBorder="1" applyAlignment="1">
      <alignment vertical="center" wrapText="1"/>
    </xf>
    <xf numFmtId="43" fontId="14" fillId="0" borderId="22" xfId="1" applyFont="1" applyFill="1" applyBorder="1" applyAlignment="1">
      <alignment vertical="center"/>
    </xf>
    <xf numFmtId="0" fontId="17" fillId="4" borderId="39" xfId="0" applyFont="1" applyFill="1" applyBorder="1" applyAlignment="1">
      <alignment vertical="top"/>
    </xf>
    <xf numFmtId="0" fontId="14" fillId="4" borderId="40" xfId="0" applyFont="1" applyFill="1" applyBorder="1" applyAlignment="1">
      <alignment horizontal="left" vertical="top" wrapText="1"/>
    </xf>
    <xf numFmtId="0" fontId="14" fillId="4" borderId="40" xfId="0" applyFont="1" applyFill="1" applyBorder="1" applyAlignment="1">
      <alignment vertical="top" wrapText="1"/>
    </xf>
    <xf numFmtId="4" fontId="14" fillId="4" borderId="40" xfId="0" applyNumberFormat="1" applyFont="1" applyFill="1" applyBorder="1" applyAlignment="1">
      <alignment vertical="top"/>
    </xf>
    <xf numFmtId="0" fontId="14" fillId="4" borderId="40" xfId="0" applyFont="1" applyFill="1" applyBorder="1" applyAlignment="1">
      <alignment horizontal="center" vertical="top"/>
    </xf>
    <xf numFmtId="0" fontId="14" fillId="4" borderId="41" xfId="0" applyFont="1" applyFill="1" applyBorder="1" applyAlignment="1">
      <alignment vertical="top" wrapText="1"/>
    </xf>
    <xf numFmtId="43" fontId="14" fillId="0" borderId="22" xfId="1" applyFont="1" applyFill="1" applyBorder="1" applyAlignment="1">
      <alignment vertical="top"/>
    </xf>
    <xf numFmtId="0" fontId="17" fillId="4" borderId="19" xfId="0" applyFont="1" applyFill="1" applyBorder="1" applyAlignment="1">
      <alignment horizontal="center" vertical="top"/>
    </xf>
    <xf numFmtId="0" fontId="14" fillId="4" borderId="19" xfId="0" applyFont="1" applyFill="1" applyBorder="1" applyAlignment="1">
      <alignment vertical="top" wrapText="1"/>
    </xf>
    <xf numFmtId="43" fontId="14" fillId="4" borderId="19" xfId="1" applyFont="1" applyFill="1" applyBorder="1" applyAlignment="1">
      <alignment vertical="top"/>
    </xf>
    <xf numFmtId="0" fontId="14" fillId="4" borderId="19" xfId="0" applyFont="1" applyFill="1" applyBorder="1" applyAlignment="1">
      <alignment vertical="top"/>
    </xf>
    <xf numFmtId="0" fontId="14" fillId="4" borderId="42" xfId="0" applyFont="1" applyFill="1" applyBorder="1" applyAlignment="1">
      <alignment vertical="top" wrapText="1"/>
    </xf>
    <xf numFmtId="0" fontId="17" fillId="4" borderId="33" xfId="0" applyFont="1" applyFill="1" applyBorder="1" applyAlignment="1">
      <alignment horizontal="center" vertical="top"/>
    </xf>
    <xf numFmtId="4" fontId="16" fillId="0" borderId="8" xfId="0" applyNumberFormat="1" applyFont="1" applyBorder="1" applyAlignment="1">
      <alignment vertical="top"/>
    </xf>
    <xf numFmtId="4" fontId="16" fillId="0" borderId="8" xfId="0" applyNumberFormat="1" applyFont="1" applyBorder="1"/>
    <xf numFmtId="0" fontId="18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43" fontId="12" fillId="0" borderId="21" xfId="1" applyFont="1" applyFill="1" applyBorder="1" applyAlignment="1">
      <alignment horizontal="center" vertical="center"/>
    </xf>
    <xf numFmtId="43" fontId="12" fillId="0" borderId="22" xfId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/>
    <xf numFmtId="0" fontId="14" fillId="0" borderId="20" xfId="0" applyFont="1" applyBorder="1" applyAlignment="1">
      <alignment horizontal="center" wrapText="1"/>
    </xf>
    <xf numFmtId="0" fontId="17" fillId="0" borderId="2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center"/>
    </xf>
    <xf numFmtId="0" fontId="17" fillId="0" borderId="3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/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/>
    <xf numFmtId="0" fontId="14" fillId="0" borderId="35" xfId="0" applyFont="1" applyBorder="1"/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4"/>
  <sheetViews>
    <sheetView tabSelected="1" topLeftCell="A16" zoomScale="80" zoomScaleNormal="80" workbookViewId="0">
      <selection activeCell="D39" sqref="D39"/>
    </sheetView>
  </sheetViews>
  <sheetFormatPr defaultColWidth="12.625" defaultRowHeight="15" customHeight="1"/>
  <cols>
    <col min="1" max="1" width="4" style="48" customWidth="1"/>
    <col min="2" max="2" width="34.625" style="89" customWidth="1"/>
    <col min="3" max="3" width="49.125" style="89" customWidth="1"/>
    <col min="4" max="4" width="16" style="89" customWidth="1"/>
    <col min="5" max="5" width="7.5" style="89" customWidth="1"/>
    <col min="6" max="6" width="7.875" style="89" customWidth="1"/>
    <col min="7" max="7" width="4.875" style="89" customWidth="1"/>
    <col min="8" max="8" width="4.5" style="89" customWidth="1"/>
    <col min="9" max="9" width="18.375" style="90" customWidth="1"/>
    <col min="10" max="10" width="34.875" style="89" customWidth="1"/>
    <col min="11" max="11" width="0.125" style="86" customWidth="1"/>
    <col min="12" max="12" width="0.25" style="32" hidden="1" customWidth="1"/>
    <col min="13" max="13" width="8.625" style="45" customWidth="1"/>
    <col min="14" max="20" width="8.625" style="31" customWidth="1"/>
    <col min="21" max="16384" width="12.625" style="31"/>
  </cols>
  <sheetData>
    <row r="1" spans="1:13" ht="24.75" customHeight="1">
      <c r="A1" s="144" t="s">
        <v>138</v>
      </c>
      <c r="B1" s="145"/>
      <c r="C1" s="145"/>
      <c r="D1" s="145"/>
      <c r="E1" s="145"/>
      <c r="F1" s="145"/>
      <c r="G1" s="145"/>
      <c r="H1" s="145"/>
      <c r="I1" s="145"/>
      <c r="J1" s="145"/>
      <c r="K1" s="56"/>
    </row>
    <row r="2" spans="1:13" ht="24.75" customHeight="1">
      <c r="A2" s="144" t="s">
        <v>173</v>
      </c>
      <c r="B2" s="145"/>
      <c r="C2" s="145"/>
      <c r="D2" s="145"/>
      <c r="E2" s="145"/>
      <c r="F2" s="145"/>
      <c r="G2" s="145"/>
      <c r="H2" s="145"/>
      <c r="I2" s="145"/>
      <c r="J2" s="145"/>
      <c r="K2" s="56"/>
    </row>
    <row r="3" spans="1:13" ht="24.75" customHeight="1">
      <c r="A3" s="144" t="s">
        <v>157</v>
      </c>
      <c r="B3" s="144"/>
      <c r="C3" s="144"/>
      <c r="D3" s="144"/>
      <c r="E3" s="144"/>
      <c r="F3" s="144"/>
      <c r="G3" s="144"/>
      <c r="H3" s="144"/>
      <c r="I3" s="144"/>
      <c r="J3" s="144"/>
      <c r="K3" s="56"/>
    </row>
    <row r="4" spans="1:13" ht="24.75" customHeight="1">
      <c r="A4" s="146" t="s">
        <v>174</v>
      </c>
      <c r="B4" s="145"/>
      <c r="C4" s="145"/>
      <c r="D4" s="145"/>
      <c r="E4" s="145"/>
      <c r="F4" s="145"/>
      <c r="G4" s="145"/>
      <c r="H4" s="145"/>
      <c r="I4" s="145"/>
      <c r="J4" s="145"/>
      <c r="K4" s="56"/>
    </row>
    <row r="5" spans="1:13" s="32" customFormat="1" ht="23.25" customHeight="1">
      <c r="A5" s="147" t="s">
        <v>3</v>
      </c>
      <c r="B5" s="150" t="s">
        <v>112</v>
      </c>
      <c r="C5" s="150" t="s">
        <v>5</v>
      </c>
      <c r="D5" s="152" t="s">
        <v>6</v>
      </c>
      <c r="E5" s="153"/>
      <c r="F5" s="153"/>
      <c r="G5" s="153"/>
      <c r="H5" s="154"/>
      <c r="I5" s="150" t="s">
        <v>7</v>
      </c>
      <c r="J5" s="150" t="s">
        <v>8</v>
      </c>
      <c r="K5" s="133" t="s">
        <v>84</v>
      </c>
      <c r="L5" s="130" t="s">
        <v>85</v>
      </c>
      <c r="M5" s="45"/>
    </row>
    <row r="6" spans="1:13" s="32" customFormat="1" ht="21.75">
      <c r="A6" s="148"/>
      <c r="B6" s="151"/>
      <c r="C6" s="151"/>
      <c r="D6" s="136" t="s">
        <v>9</v>
      </c>
      <c r="E6" s="138" t="s">
        <v>10</v>
      </c>
      <c r="F6" s="136" t="s">
        <v>11</v>
      </c>
      <c r="G6" s="136" t="s">
        <v>12</v>
      </c>
      <c r="H6" s="136" t="s">
        <v>13</v>
      </c>
      <c r="I6" s="155"/>
      <c r="J6" s="151"/>
      <c r="K6" s="134"/>
      <c r="L6" s="131"/>
      <c r="M6" s="45"/>
    </row>
    <row r="7" spans="1:13" s="32" customFormat="1" ht="27.75" customHeight="1" thickBot="1">
      <c r="A7" s="149"/>
      <c r="B7" s="137"/>
      <c r="C7" s="137"/>
      <c r="D7" s="137"/>
      <c r="E7" s="137"/>
      <c r="F7" s="137"/>
      <c r="G7" s="137"/>
      <c r="H7" s="137"/>
      <c r="I7" s="156"/>
      <c r="J7" s="137"/>
      <c r="K7" s="135"/>
      <c r="L7" s="132"/>
      <c r="M7" s="45"/>
    </row>
    <row r="8" spans="1:13" s="35" customFormat="1" ht="45.75" customHeight="1" thickTop="1">
      <c r="A8" s="91">
        <v>1</v>
      </c>
      <c r="B8" s="92" t="s">
        <v>171</v>
      </c>
      <c r="C8" s="92" t="s">
        <v>89</v>
      </c>
      <c r="D8" s="93">
        <v>2723090</v>
      </c>
      <c r="E8" s="94"/>
      <c r="F8" s="94"/>
      <c r="G8" s="94"/>
      <c r="H8" s="94"/>
      <c r="I8" s="95" t="s">
        <v>156</v>
      </c>
      <c r="J8" s="92" t="s">
        <v>94</v>
      </c>
      <c r="K8" s="28"/>
      <c r="L8" s="34"/>
      <c r="M8" s="46"/>
    </row>
    <row r="9" spans="1:13" s="36" customFormat="1" ht="24" customHeight="1">
      <c r="A9" s="50"/>
      <c r="B9" s="59" t="s">
        <v>90</v>
      </c>
      <c r="C9" s="60"/>
      <c r="D9" s="93">
        <v>2723090</v>
      </c>
      <c r="E9" s="61"/>
      <c r="F9" s="61"/>
      <c r="G9" s="61"/>
      <c r="H9" s="61"/>
      <c r="I9" s="59"/>
      <c r="J9" s="59"/>
      <c r="K9" s="27"/>
      <c r="L9" s="33"/>
      <c r="M9" s="47"/>
    </row>
    <row r="10" spans="1:13" s="36" customFormat="1" ht="24" customHeight="1">
      <c r="A10" s="50"/>
      <c r="B10" s="59" t="s">
        <v>91</v>
      </c>
      <c r="C10" s="60"/>
      <c r="D10" s="93">
        <v>2723090</v>
      </c>
      <c r="E10" s="59"/>
      <c r="F10" s="59"/>
      <c r="G10" s="59"/>
      <c r="H10" s="59"/>
      <c r="I10" s="59"/>
      <c r="J10" s="59"/>
      <c r="K10" s="27"/>
      <c r="L10" s="33"/>
      <c r="M10" s="47"/>
    </row>
    <row r="11" spans="1:13" s="36" customFormat="1" ht="24" customHeight="1">
      <c r="A11" s="50"/>
      <c r="B11" s="59" t="s">
        <v>92</v>
      </c>
      <c r="C11" s="60"/>
      <c r="D11" s="93">
        <v>2723090</v>
      </c>
      <c r="E11" s="59"/>
      <c r="F11" s="59"/>
      <c r="G11" s="59"/>
      <c r="H11" s="59"/>
      <c r="I11" s="59"/>
      <c r="J11" s="59"/>
      <c r="K11" s="27"/>
      <c r="L11" s="33"/>
      <c r="M11" s="47"/>
    </row>
    <row r="12" spans="1:13" s="35" customFormat="1" ht="134.25" customHeight="1">
      <c r="A12" s="50"/>
      <c r="B12" s="62" t="s">
        <v>93</v>
      </c>
      <c r="C12" s="63" t="s">
        <v>149</v>
      </c>
      <c r="D12" s="127">
        <v>948000</v>
      </c>
      <c r="E12" s="65"/>
      <c r="F12" s="65"/>
      <c r="G12" s="65"/>
      <c r="H12" s="65"/>
      <c r="I12" s="41" t="s">
        <v>156</v>
      </c>
      <c r="J12" s="66" t="s">
        <v>172</v>
      </c>
      <c r="K12" s="29">
        <v>428800</v>
      </c>
      <c r="L12" s="37">
        <f>K12/8</f>
        <v>53600</v>
      </c>
      <c r="M12" s="46"/>
    </row>
    <row r="13" spans="1:13" s="35" customFormat="1" ht="76.5" customHeight="1">
      <c r="A13" s="50"/>
      <c r="B13" s="67" t="s">
        <v>139</v>
      </c>
      <c r="C13" s="68" t="s">
        <v>108</v>
      </c>
      <c r="D13" s="127">
        <v>16400</v>
      </c>
      <c r="E13" s="69"/>
      <c r="F13" s="69"/>
      <c r="G13" s="69"/>
      <c r="H13" s="69"/>
      <c r="I13" s="41" t="s">
        <v>156</v>
      </c>
      <c r="J13" s="70" t="s">
        <v>109</v>
      </c>
      <c r="K13" s="29">
        <f>29400+200</f>
        <v>29600</v>
      </c>
      <c r="L13" s="37">
        <f t="shared" ref="L13:L18" si="0">K13/8</f>
        <v>3700</v>
      </c>
      <c r="M13" s="46"/>
    </row>
    <row r="14" spans="1:13" s="35" customFormat="1" ht="61.5" customHeight="1">
      <c r="A14" s="50"/>
      <c r="B14" s="67" t="s">
        <v>158</v>
      </c>
      <c r="C14" s="68" t="s">
        <v>108</v>
      </c>
      <c r="D14" s="64">
        <v>12000</v>
      </c>
      <c r="E14" s="69"/>
      <c r="F14" s="69"/>
      <c r="G14" s="69"/>
      <c r="H14" s="69"/>
      <c r="I14" s="41" t="s">
        <v>156</v>
      </c>
      <c r="J14" s="70" t="s">
        <v>109</v>
      </c>
      <c r="K14" s="29">
        <v>37200</v>
      </c>
      <c r="L14" s="37">
        <f t="shared" si="0"/>
        <v>4650</v>
      </c>
      <c r="M14" s="46"/>
    </row>
    <row r="15" spans="1:13" s="35" customFormat="1" ht="59.25" customHeight="1">
      <c r="A15" s="50"/>
      <c r="B15" s="67" t="s">
        <v>159</v>
      </c>
      <c r="C15" s="68" t="s">
        <v>96</v>
      </c>
      <c r="D15" s="64">
        <v>103200</v>
      </c>
      <c r="E15" s="69"/>
      <c r="F15" s="69"/>
      <c r="G15" s="69"/>
      <c r="H15" s="69"/>
      <c r="I15" s="41" t="s">
        <v>156</v>
      </c>
      <c r="J15" s="70" t="s">
        <v>97</v>
      </c>
      <c r="K15" s="29">
        <v>76900</v>
      </c>
      <c r="L15" s="37">
        <f t="shared" si="0"/>
        <v>9612.5</v>
      </c>
      <c r="M15" s="46"/>
    </row>
    <row r="16" spans="1:13" s="35" customFormat="1" ht="99" customHeight="1">
      <c r="A16" s="51"/>
      <c r="B16" s="67" t="s">
        <v>160</v>
      </c>
      <c r="C16" s="68" t="s">
        <v>98</v>
      </c>
      <c r="D16" s="127">
        <v>18800</v>
      </c>
      <c r="E16" s="69"/>
      <c r="F16" s="69"/>
      <c r="G16" s="69"/>
      <c r="H16" s="69"/>
      <c r="I16" s="41" t="s">
        <v>156</v>
      </c>
      <c r="J16" s="70" t="s">
        <v>144</v>
      </c>
      <c r="K16" s="29">
        <v>21100</v>
      </c>
      <c r="L16" s="37">
        <f t="shared" si="0"/>
        <v>2637.5</v>
      </c>
      <c r="M16" s="46"/>
    </row>
    <row r="17" spans="1:16" s="35" customFormat="1" ht="49.5" customHeight="1">
      <c r="A17" s="52"/>
      <c r="B17" s="71" t="s">
        <v>161</v>
      </c>
      <c r="C17" s="68" t="s">
        <v>99</v>
      </c>
      <c r="D17" s="127">
        <v>41800</v>
      </c>
      <c r="E17" s="69"/>
      <c r="F17" s="69"/>
      <c r="G17" s="69"/>
      <c r="H17" s="69"/>
      <c r="I17" s="41" t="s">
        <v>156</v>
      </c>
      <c r="J17" s="72" t="s">
        <v>100</v>
      </c>
      <c r="K17" s="29">
        <v>11200</v>
      </c>
      <c r="L17" s="37">
        <f t="shared" si="0"/>
        <v>1400</v>
      </c>
      <c r="M17" s="46"/>
    </row>
    <row r="18" spans="1:16" s="35" customFormat="1" ht="72.75" customHeight="1">
      <c r="A18" s="50"/>
      <c r="B18" s="67" t="s">
        <v>162</v>
      </c>
      <c r="C18" s="68" t="s">
        <v>108</v>
      </c>
      <c r="D18" s="127">
        <v>1800</v>
      </c>
      <c r="E18" s="69"/>
      <c r="F18" s="69"/>
      <c r="G18" s="69"/>
      <c r="H18" s="69"/>
      <c r="I18" s="41" t="s">
        <v>156</v>
      </c>
      <c r="J18" s="70" t="s">
        <v>109</v>
      </c>
      <c r="K18" s="29">
        <v>1600</v>
      </c>
      <c r="L18" s="37">
        <f t="shared" si="0"/>
        <v>200</v>
      </c>
      <c r="M18" s="46"/>
    </row>
    <row r="19" spans="1:16" s="35" customFormat="1" ht="48" customHeight="1">
      <c r="A19" s="50"/>
      <c r="B19" s="67" t="s">
        <v>163</v>
      </c>
      <c r="C19" s="68" t="s">
        <v>101</v>
      </c>
      <c r="D19" s="64">
        <v>7400</v>
      </c>
      <c r="E19" s="69"/>
      <c r="F19" s="69"/>
      <c r="G19" s="69"/>
      <c r="H19" s="69"/>
      <c r="I19" s="41" t="s">
        <v>156</v>
      </c>
      <c r="J19" s="70" t="s">
        <v>102</v>
      </c>
      <c r="K19" s="29">
        <v>8200</v>
      </c>
      <c r="L19" s="37">
        <f t="shared" ref="L19:L36" si="1">K19/8</f>
        <v>1025</v>
      </c>
      <c r="M19" s="46"/>
    </row>
    <row r="20" spans="1:16" s="32" customFormat="1" ht="69.75" customHeight="1">
      <c r="A20" s="50"/>
      <c r="B20" s="67" t="s">
        <v>164</v>
      </c>
      <c r="C20" s="68" t="s">
        <v>103</v>
      </c>
      <c r="D20" s="64">
        <v>1189000</v>
      </c>
      <c r="E20" s="69"/>
      <c r="F20" s="69"/>
      <c r="G20" s="69"/>
      <c r="H20" s="69"/>
      <c r="I20" s="41" t="s">
        <v>156</v>
      </c>
      <c r="J20" s="73" t="s">
        <v>104</v>
      </c>
      <c r="K20" s="30">
        <v>705700</v>
      </c>
      <c r="L20" s="38">
        <f t="shared" si="1"/>
        <v>88212.5</v>
      </c>
      <c r="M20" s="45"/>
    </row>
    <row r="21" spans="1:16" s="35" customFormat="1" ht="55.5" customHeight="1">
      <c r="A21" s="50"/>
      <c r="B21" s="67" t="s">
        <v>165</v>
      </c>
      <c r="C21" s="68" t="s">
        <v>105</v>
      </c>
      <c r="D21" s="127">
        <v>7400</v>
      </c>
      <c r="E21" s="69"/>
      <c r="F21" s="69"/>
      <c r="G21" s="69"/>
      <c r="H21" s="69"/>
      <c r="I21" s="41" t="s">
        <v>156</v>
      </c>
      <c r="J21" s="70" t="s">
        <v>145</v>
      </c>
      <c r="K21" s="29">
        <v>5800</v>
      </c>
      <c r="L21" s="37">
        <f t="shared" si="1"/>
        <v>725</v>
      </c>
      <c r="M21" s="46"/>
    </row>
    <row r="22" spans="1:16" s="35" customFormat="1" ht="54" customHeight="1">
      <c r="A22" s="50"/>
      <c r="B22" s="67" t="s">
        <v>166</v>
      </c>
      <c r="C22" s="68" t="s">
        <v>106</v>
      </c>
      <c r="D22" s="64">
        <v>9500</v>
      </c>
      <c r="E22" s="69"/>
      <c r="F22" s="69"/>
      <c r="G22" s="69"/>
      <c r="H22" s="69"/>
      <c r="I22" s="41" t="s">
        <v>156</v>
      </c>
      <c r="J22" s="72" t="s">
        <v>107</v>
      </c>
      <c r="K22" s="29">
        <v>39100</v>
      </c>
      <c r="L22" s="37">
        <f t="shared" si="1"/>
        <v>4887.5</v>
      </c>
      <c r="M22" s="46"/>
    </row>
    <row r="23" spans="1:16" s="35" customFormat="1" ht="101.25" customHeight="1">
      <c r="A23" s="50"/>
      <c r="B23" s="67" t="s">
        <v>167</v>
      </c>
      <c r="C23" s="68" t="s">
        <v>140</v>
      </c>
      <c r="D23" s="64">
        <v>6000</v>
      </c>
      <c r="E23" s="69"/>
      <c r="F23" s="69"/>
      <c r="G23" s="69"/>
      <c r="H23" s="69"/>
      <c r="I23" s="41" t="s">
        <v>156</v>
      </c>
      <c r="J23" s="73" t="s">
        <v>141</v>
      </c>
      <c r="K23" s="29"/>
      <c r="L23" s="37"/>
      <c r="M23" s="46"/>
    </row>
    <row r="24" spans="1:16" s="35" customFormat="1" ht="94.5" customHeight="1">
      <c r="A24" s="53"/>
      <c r="B24" s="67" t="s">
        <v>95</v>
      </c>
      <c r="C24" s="68" t="s">
        <v>110</v>
      </c>
      <c r="D24" s="74">
        <v>37400</v>
      </c>
      <c r="E24" s="69"/>
      <c r="F24" s="69"/>
      <c r="G24" s="69"/>
      <c r="H24" s="69"/>
      <c r="I24" s="41" t="s">
        <v>156</v>
      </c>
      <c r="J24" s="70" t="s">
        <v>111</v>
      </c>
      <c r="K24" s="29">
        <v>60700</v>
      </c>
      <c r="L24" s="37">
        <f t="shared" si="1"/>
        <v>7587.5</v>
      </c>
      <c r="M24" s="46"/>
    </row>
    <row r="25" spans="1:16" s="35" customFormat="1" ht="44.25" customHeight="1">
      <c r="A25" s="103">
        <v>2</v>
      </c>
      <c r="B25" s="98" t="s">
        <v>86</v>
      </c>
      <c r="C25" s="99" t="s">
        <v>130</v>
      </c>
      <c r="D25" s="100">
        <v>640000</v>
      </c>
      <c r="E25" s="101"/>
      <c r="F25" s="101"/>
      <c r="G25" s="101"/>
      <c r="H25" s="101"/>
      <c r="I25" s="95" t="s">
        <v>156</v>
      </c>
      <c r="J25" s="102" t="s">
        <v>132</v>
      </c>
      <c r="K25" s="29"/>
      <c r="L25" s="37"/>
      <c r="M25" s="46"/>
    </row>
    <row r="26" spans="1:16" s="32" customFormat="1" ht="18.95" customHeight="1">
      <c r="A26" s="96"/>
      <c r="B26" s="75" t="s">
        <v>129</v>
      </c>
      <c r="C26" s="76"/>
      <c r="D26" s="128">
        <f t="shared" ref="D26" si="2">D27+D28+D29+D32</f>
        <v>123400</v>
      </c>
      <c r="E26" s="78"/>
      <c r="F26" s="78"/>
      <c r="G26" s="78"/>
      <c r="H26" s="78"/>
      <c r="I26" s="78"/>
      <c r="J26" s="79"/>
      <c r="K26" s="30"/>
      <c r="L26" s="38"/>
      <c r="M26" s="45"/>
    </row>
    <row r="27" spans="1:16" s="35" customFormat="1" ht="70.5" customHeight="1">
      <c r="A27" s="97"/>
      <c r="B27" s="75" t="s">
        <v>152</v>
      </c>
      <c r="C27" s="68" t="s">
        <v>131</v>
      </c>
      <c r="D27" s="74">
        <v>40000</v>
      </c>
      <c r="E27" s="69"/>
      <c r="F27" s="69"/>
      <c r="G27" s="69"/>
      <c r="H27" s="69"/>
      <c r="I27" s="41" t="s">
        <v>156</v>
      </c>
      <c r="J27" s="70" t="s">
        <v>132</v>
      </c>
      <c r="K27" s="29"/>
      <c r="L27" s="37"/>
      <c r="M27" s="46"/>
    </row>
    <row r="28" spans="1:16" s="35" customFormat="1" ht="79.5" customHeight="1">
      <c r="A28" s="103">
        <v>3</v>
      </c>
      <c r="B28" s="104" t="s">
        <v>113</v>
      </c>
      <c r="C28" s="105" t="s">
        <v>120</v>
      </c>
      <c r="D28" s="106">
        <v>30000</v>
      </c>
      <c r="E28" s="107"/>
      <c r="F28" s="107"/>
      <c r="G28" s="107"/>
      <c r="H28" s="107"/>
      <c r="I28" s="95" t="s">
        <v>156</v>
      </c>
      <c r="J28" s="108" t="s">
        <v>121</v>
      </c>
      <c r="K28" s="29"/>
      <c r="L28" s="37"/>
      <c r="M28" s="46"/>
      <c r="P28" s="39"/>
    </row>
    <row r="29" spans="1:16" s="35" customFormat="1" ht="46.5" customHeight="1">
      <c r="A29" s="54"/>
      <c r="B29" s="75" t="s">
        <v>114</v>
      </c>
      <c r="C29" s="68"/>
      <c r="D29" s="106">
        <v>30000</v>
      </c>
      <c r="E29" s="69"/>
      <c r="F29" s="69"/>
      <c r="G29" s="69"/>
      <c r="H29" s="69"/>
      <c r="I29" s="69"/>
      <c r="J29" s="70"/>
      <c r="K29" s="29"/>
      <c r="L29" s="37"/>
      <c r="M29" s="46"/>
      <c r="P29" s="39"/>
    </row>
    <row r="30" spans="1:16" s="35" customFormat="1" ht="21.75" customHeight="1">
      <c r="A30" s="54"/>
      <c r="B30" s="75" t="s">
        <v>115</v>
      </c>
      <c r="C30" s="68"/>
      <c r="D30" s="74">
        <v>20000</v>
      </c>
      <c r="E30" s="69"/>
      <c r="F30" s="69"/>
      <c r="G30" s="69"/>
      <c r="H30" s="69"/>
      <c r="I30" s="69"/>
      <c r="J30" s="70"/>
      <c r="K30" s="29"/>
      <c r="L30" s="37"/>
      <c r="M30" s="46"/>
      <c r="P30" s="39"/>
    </row>
    <row r="31" spans="1:16" s="35" customFormat="1" ht="59.25" customHeight="1">
      <c r="A31" s="55"/>
      <c r="B31" s="75" t="s">
        <v>119</v>
      </c>
      <c r="C31" s="68" t="s">
        <v>122</v>
      </c>
      <c r="D31" s="74">
        <v>2240</v>
      </c>
      <c r="E31" s="69"/>
      <c r="F31" s="69"/>
      <c r="G31" s="69"/>
      <c r="H31" s="69"/>
      <c r="I31" s="69" t="s">
        <v>156</v>
      </c>
      <c r="J31" s="70" t="s">
        <v>88</v>
      </c>
      <c r="K31" s="29">
        <v>2140</v>
      </c>
      <c r="L31" s="37">
        <f t="shared" ref="L31" si="3">K31/8</f>
        <v>267.5</v>
      </c>
      <c r="M31" s="46"/>
      <c r="P31" s="40"/>
    </row>
    <row r="32" spans="1:16" s="35" customFormat="1" ht="39" customHeight="1">
      <c r="A32" s="103">
        <v>4</v>
      </c>
      <c r="B32" s="104" t="s">
        <v>151</v>
      </c>
      <c r="C32" s="105" t="s">
        <v>118</v>
      </c>
      <c r="D32" s="106">
        <v>23400</v>
      </c>
      <c r="E32" s="107"/>
      <c r="F32" s="107"/>
      <c r="G32" s="107"/>
      <c r="H32" s="107"/>
      <c r="I32" s="107" t="s">
        <v>156</v>
      </c>
      <c r="J32" s="108" t="s">
        <v>117</v>
      </c>
      <c r="K32" s="29"/>
      <c r="L32" s="37"/>
      <c r="M32" s="46"/>
      <c r="P32" s="39"/>
    </row>
    <row r="33" spans="1:17" s="35" customFormat="1" ht="39" customHeight="1">
      <c r="A33" s="96"/>
      <c r="B33" s="75" t="s">
        <v>114</v>
      </c>
      <c r="C33" s="68"/>
      <c r="D33" s="74">
        <v>39000</v>
      </c>
      <c r="E33" s="69"/>
      <c r="F33" s="69"/>
      <c r="G33" s="69"/>
      <c r="H33" s="69"/>
      <c r="I33" s="69"/>
      <c r="J33" s="70"/>
      <c r="K33" s="29"/>
      <c r="L33" s="37"/>
      <c r="M33" s="46"/>
      <c r="P33" s="39"/>
    </row>
    <row r="34" spans="1:17" s="35" customFormat="1" ht="21.75" customHeight="1">
      <c r="A34" s="96"/>
      <c r="B34" s="75" t="s">
        <v>115</v>
      </c>
      <c r="C34" s="68"/>
      <c r="D34" s="74">
        <v>39000</v>
      </c>
      <c r="E34" s="69"/>
      <c r="F34" s="69"/>
      <c r="G34" s="69"/>
      <c r="H34" s="69"/>
      <c r="I34" s="69"/>
      <c r="J34" s="70"/>
      <c r="K34" s="29"/>
      <c r="L34" s="37"/>
      <c r="M34" s="46"/>
      <c r="P34" s="39"/>
    </row>
    <row r="35" spans="1:17" s="35" customFormat="1" ht="155.25" customHeight="1">
      <c r="A35" s="97"/>
      <c r="B35" s="75" t="s">
        <v>155</v>
      </c>
      <c r="C35" s="68" t="s">
        <v>116</v>
      </c>
      <c r="D35" s="74">
        <v>39000</v>
      </c>
      <c r="E35" s="69"/>
      <c r="F35" s="69"/>
      <c r="G35" s="69"/>
      <c r="H35" s="69"/>
      <c r="I35" s="69" t="s">
        <v>156</v>
      </c>
      <c r="J35" s="70" t="s">
        <v>117</v>
      </c>
      <c r="K35" s="29">
        <v>39000</v>
      </c>
      <c r="L35" s="37">
        <f t="shared" si="1"/>
        <v>4875</v>
      </c>
      <c r="M35" s="46"/>
      <c r="P35" s="41"/>
    </row>
    <row r="36" spans="1:17" s="35" customFormat="1" ht="38.25" customHeight="1">
      <c r="A36" s="114">
        <v>5</v>
      </c>
      <c r="B36" s="115" t="s">
        <v>126</v>
      </c>
      <c r="C36" s="116" t="s">
        <v>123</v>
      </c>
      <c r="D36" s="117">
        <f>D37</f>
        <v>33600</v>
      </c>
      <c r="E36" s="118"/>
      <c r="F36" s="118"/>
      <c r="G36" s="118"/>
      <c r="H36" s="118"/>
      <c r="I36" s="118" t="s">
        <v>156</v>
      </c>
      <c r="J36" s="119" t="s">
        <v>124</v>
      </c>
      <c r="K36" s="29">
        <v>38000</v>
      </c>
      <c r="L36" s="37">
        <f t="shared" si="1"/>
        <v>4750</v>
      </c>
      <c r="M36" s="46"/>
      <c r="Q36" s="42" t="s">
        <v>87</v>
      </c>
    </row>
    <row r="37" spans="1:17" s="36" customFormat="1" ht="24" customHeight="1">
      <c r="A37" s="109"/>
      <c r="B37" s="111" t="s">
        <v>127</v>
      </c>
      <c r="C37" s="112"/>
      <c r="D37" s="113">
        <f>D38</f>
        <v>33600</v>
      </c>
      <c r="E37" s="111"/>
      <c r="F37" s="111"/>
      <c r="G37" s="111"/>
      <c r="H37" s="111"/>
      <c r="I37" s="111"/>
      <c r="J37" s="111"/>
      <c r="K37" s="27"/>
      <c r="L37" s="33"/>
      <c r="M37" s="47"/>
    </row>
    <row r="38" spans="1:17" s="36" customFormat="1" ht="24" customHeight="1">
      <c r="A38" s="109"/>
      <c r="B38" s="59" t="s">
        <v>115</v>
      </c>
      <c r="C38" s="60"/>
      <c r="D38" s="77">
        <f>D39</f>
        <v>33600</v>
      </c>
      <c r="E38" s="59"/>
      <c r="F38" s="59"/>
      <c r="G38" s="59"/>
      <c r="H38" s="59"/>
      <c r="I38" s="59"/>
      <c r="J38" s="59"/>
      <c r="K38" s="27"/>
      <c r="L38" s="33"/>
      <c r="M38" s="47"/>
    </row>
    <row r="39" spans="1:17" s="35" customFormat="1" ht="75.75" customHeight="1">
      <c r="A39" s="110"/>
      <c r="B39" s="80" t="s">
        <v>125</v>
      </c>
      <c r="C39" s="80" t="s">
        <v>128</v>
      </c>
      <c r="D39" s="81">
        <v>33600</v>
      </c>
      <c r="E39" s="82"/>
      <c r="F39" s="82"/>
      <c r="G39" s="82"/>
      <c r="H39" s="82"/>
      <c r="I39" s="69" t="s">
        <v>150</v>
      </c>
      <c r="J39" s="80" t="s">
        <v>124</v>
      </c>
      <c r="K39" s="28">
        <v>38000</v>
      </c>
      <c r="L39" s="34"/>
      <c r="M39" s="46"/>
    </row>
    <row r="40" spans="1:17" s="35" customFormat="1" ht="126" customHeight="1">
      <c r="A40" s="121">
        <v>6</v>
      </c>
      <c r="B40" s="122" t="s">
        <v>153</v>
      </c>
      <c r="C40" s="122" t="s">
        <v>146</v>
      </c>
      <c r="D40" s="123">
        <v>73150</v>
      </c>
      <c r="E40" s="124"/>
      <c r="F40" s="124"/>
      <c r="G40" s="124"/>
      <c r="H40" s="124"/>
      <c r="I40" s="94" t="s">
        <v>156</v>
      </c>
      <c r="J40" s="125" t="s">
        <v>147</v>
      </c>
      <c r="K40" s="28"/>
      <c r="L40" s="34"/>
      <c r="M40" s="46"/>
    </row>
    <row r="41" spans="1:17" s="35" customFormat="1" ht="126" customHeight="1">
      <c r="A41" s="49"/>
      <c r="B41" s="57" t="s">
        <v>168</v>
      </c>
      <c r="C41" s="57" t="s">
        <v>146</v>
      </c>
      <c r="D41" s="120">
        <v>15000</v>
      </c>
      <c r="E41" s="41"/>
      <c r="F41" s="41"/>
      <c r="G41" s="41"/>
      <c r="H41" s="41"/>
      <c r="I41" s="58" t="s">
        <v>156</v>
      </c>
      <c r="J41" s="83" t="s">
        <v>147</v>
      </c>
      <c r="K41" s="28"/>
      <c r="L41" s="34"/>
      <c r="M41" s="46"/>
    </row>
    <row r="42" spans="1:17" s="35" customFormat="1" ht="90.75" customHeight="1">
      <c r="A42" s="51"/>
      <c r="B42" s="67" t="s">
        <v>169</v>
      </c>
      <c r="C42" s="68" t="s">
        <v>133</v>
      </c>
      <c r="D42" s="74">
        <v>52000</v>
      </c>
      <c r="E42" s="69"/>
      <c r="F42" s="69"/>
      <c r="G42" s="69"/>
      <c r="H42" s="69"/>
      <c r="I42" s="41" t="s">
        <v>156</v>
      </c>
      <c r="J42" s="70" t="s">
        <v>134</v>
      </c>
      <c r="K42" s="29">
        <v>36000</v>
      </c>
      <c r="L42" s="37">
        <f t="shared" ref="L42:L43" si="4">K42/8</f>
        <v>4500</v>
      </c>
      <c r="M42" s="46"/>
    </row>
    <row r="43" spans="1:17" s="35" customFormat="1" ht="96.75" customHeight="1">
      <c r="A43" s="50"/>
      <c r="B43" s="67" t="s">
        <v>170</v>
      </c>
      <c r="C43" s="68" t="s">
        <v>133</v>
      </c>
      <c r="D43" s="74">
        <v>16000</v>
      </c>
      <c r="E43" s="69"/>
      <c r="F43" s="69"/>
      <c r="G43" s="69"/>
      <c r="H43" s="69"/>
      <c r="I43" s="41" t="s">
        <v>156</v>
      </c>
      <c r="J43" s="70" t="s">
        <v>134</v>
      </c>
      <c r="K43" s="29">
        <v>10000</v>
      </c>
      <c r="L43" s="37">
        <f t="shared" si="4"/>
        <v>1250</v>
      </c>
      <c r="M43" s="46"/>
    </row>
    <row r="44" spans="1:17" s="35" customFormat="1" ht="60.75" customHeight="1">
      <c r="A44" s="126">
        <v>7</v>
      </c>
      <c r="B44" s="115" t="s">
        <v>148</v>
      </c>
      <c r="C44" s="116" t="s">
        <v>142</v>
      </c>
      <c r="D44" s="117">
        <v>78000</v>
      </c>
      <c r="E44" s="118"/>
      <c r="F44" s="118"/>
      <c r="G44" s="118"/>
      <c r="H44" s="118"/>
      <c r="I44" s="94" t="s">
        <v>156</v>
      </c>
      <c r="J44" s="119" t="s">
        <v>143</v>
      </c>
      <c r="K44" s="28"/>
      <c r="L44" s="34"/>
      <c r="M44" s="46"/>
    </row>
    <row r="45" spans="1:17" s="32" customFormat="1" ht="33.75" customHeight="1">
      <c r="A45" s="139" t="s">
        <v>154</v>
      </c>
      <c r="B45" s="140"/>
      <c r="C45" s="141"/>
      <c r="D45" s="84">
        <f>SUM(D12:D44)</f>
        <v>3793290</v>
      </c>
      <c r="E45" s="85"/>
      <c r="F45" s="85"/>
      <c r="G45" s="85"/>
      <c r="H45" s="85"/>
      <c r="I45" s="85"/>
      <c r="J45" s="79"/>
      <c r="K45" s="30"/>
      <c r="L45" s="43"/>
      <c r="M45" s="45"/>
    </row>
    <row r="46" spans="1:17" s="44" customFormat="1" ht="20.25">
      <c r="B46" s="87"/>
      <c r="C46" s="88" t="s">
        <v>135</v>
      </c>
      <c r="D46" s="87"/>
      <c r="E46" s="87"/>
      <c r="F46" s="87"/>
      <c r="G46" s="142" t="s">
        <v>136</v>
      </c>
      <c r="H46" s="142"/>
      <c r="I46" s="87"/>
      <c r="J46" s="87"/>
      <c r="K46" s="87"/>
      <c r="L46" s="87"/>
      <c r="M46" s="88"/>
    </row>
    <row r="47" spans="1:17" s="44" customFormat="1" ht="20.25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</row>
    <row r="48" spans="1:17" s="44" customFormat="1" ht="20.25">
      <c r="B48" s="87"/>
      <c r="C48" s="87" t="s">
        <v>180</v>
      </c>
      <c r="D48" s="87"/>
      <c r="E48" s="87"/>
      <c r="F48" s="87"/>
      <c r="G48" s="143" t="s">
        <v>137</v>
      </c>
      <c r="H48" s="143"/>
      <c r="I48" s="129" t="s">
        <v>177</v>
      </c>
      <c r="J48" s="87"/>
      <c r="K48" s="87"/>
      <c r="L48" s="87"/>
      <c r="M48" s="88"/>
    </row>
    <row r="49" spans="2:13" s="44" customFormat="1" ht="20.25">
      <c r="B49" s="87"/>
      <c r="C49" s="88" t="s">
        <v>175</v>
      </c>
      <c r="D49" s="87"/>
      <c r="E49" s="87"/>
      <c r="F49" s="87"/>
      <c r="G49" s="87"/>
      <c r="H49" s="87"/>
      <c r="I49" s="88" t="s">
        <v>178</v>
      </c>
      <c r="J49" s="87"/>
      <c r="K49" s="87"/>
      <c r="L49" s="87"/>
      <c r="M49" s="88"/>
    </row>
    <row r="50" spans="2:13" s="44" customFormat="1" ht="20.25">
      <c r="B50" s="87"/>
      <c r="C50" s="88" t="s">
        <v>176</v>
      </c>
      <c r="D50" s="87"/>
      <c r="E50" s="87"/>
      <c r="F50" s="87"/>
      <c r="G50" s="87"/>
      <c r="H50" s="87"/>
      <c r="I50" s="88" t="s">
        <v>179</v>
      </c>
      <c r="J50" s="87"/>
      <c r="K50" s="87"/>
      <c r="L50" s="87"/>
      <c r="M50" s="88"/>
    </row>
    <row r="51" spans="2:13" ht="15.75" customHeight="1"/>
    <row r="52" spans="2:13" ht="15.75" customHeight="1"/>
    <row r="53" spans="2:13" ht="15.75" customHeight="1"/>
    <row r="54" spans="2:13" ht="15.75" customHeight="1"/>
    <row r="55" spans="2:13" ht="15.75" customHeight="1"/>
    <row r="56" spans="2:13" ht="15.75" customHeight="1"/>
    <row r="57" spans="2:13" ht="15.75" customHeight="1"/>
    <row r="58" spans="2:13" ht="15.75" customHeight="1"/>
    <row r="59" spans="2:13" ht="15.75" customHeight="1"/>
    <row r="60" spans="2:13" ht="15.75" customHeight="1"/>
    <row r="61" spans="2:13" ht="15.75" customHeight="1"/>
    <row r="62" spans="2:13" ht="15.75" customHeight="1"/>
    <row r="63" spans="2:13" ht="15.75" customHeight="1"/>
    <row r="64" spans="2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mergeCells count="20">
    <mergeCell ref="A45:C45"/>
    <mergeCell ref="G46:H46"/>
    <mergeCell ref="G48:H48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L5:L7"/>
    <mergeCell ref="K5:K7"/>
    <mergeCell ref="D6:D7"/>
    <mergeCell ref="E6:E7"/>
    <mergeCell ref="F6:F7"/>
    <mergeCell ref="G6:G7"/>
    <mergeCell ref="H6:H7"/>
  </mergeCells>
  <phoneticPr fontId="11" type="noConversion"/>
  <printOptions horizontalCentered="1"/>
  <pageMargins left="0" right="0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169" t="s">
        <v>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1" customHeight="1">
      <c r="A2" s="169" t="s">
        <v>1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21" customHeight="1">
      <c r="A3" s="169" t="s">
        <v>2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20.25" customHeight="1">
      <c r="A4" s="171" t="s">
        <v>81</v>
      </c>
      <c r="B4" s="172"/>
      <c r="C4" s="172"/>
      <c r="D4" s="172"/>
      <c r="E4" s="172"/>
      <c r="F4" s="172"/>
      <c r="G4" s="172"/>
      <c r="H4" s="172"/>
      <c r="I4" s="172"/>
      <c r="J4" s="172"/>
    </row>
    <row r="5" spans="1:10" ht="23.25" customHeight="1">
      <c r="A5" s="173" t="s">
        <v>3</v>
      </c>
      <c r="B5" s="164" t="s">
        <v>4</v>
      </c>
      <c r="C5" s="164" t="s">
        <v>5</v>
      </c>
      <c r="D5" s="161" t="s">
        <v>6</v>
      </c>
      <c r="E5" s="162"/>
      <c r="F5" s="162"/>
      <c r="G5" s="162"/>
      <c r="H5" s="163"/>
      <c r="I5" s="164" t="s">
        <v>7</v>
      </c>
      <c r="J5" s="164" t="s">
        <v>8</v>
      </c>
    </row>
    <row r="6" spans="1:10" ht="24">
      <c r="A6" s="165"/>
      <c r="B6" s="165"/>
      <c r="C6" s="165"/>
      <c r="D6" s="167" t="s">
        <v>9</v>
      </c>
      <c r="E6" s="168" t="s">
        <v>10</v>
      </c>
      <c r="F6" s="167" t="s">
        <v>11</v>
      </c>
      <c r="G6" s="167" t="s">
        <v>12</v>
      </c>
      <c r="H6" s="167" t="s">
        <v>13</v>
      </c>
      <c r="I6" s="165"/>
      <c r="J6" s="165"/>
    </row>
    <row r="7" spans="1:10" ht="27.7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69"/>
      <c r="B41" s="170"/>
      <c r="C41" s="170"/>
      <c r="D41" s="170"/>
      <c r="E41" s="170"/>
      <c r="F41" s="170"/>
      <c r="G41" s="170"/>
      <c r="H41" s="170"/>
      <c r="I41" s="170"/>
      <c r="J41" s="170"/>
    </row>
    <row r="42" spans="1:10" ht="18.75" customHeight="1">
      <c r="A42" s="169" t="s">
        <v>28</v>
      </c>
      <c r="B42" s="170"/>
      <c r="C42" s="170"/>
      <c r="D42" s="170"/>
      <c r="E42" s="170"/>
      <c r="F42" s="170"/>
      <c r="G42" s="170"/>
      <c r="H42" s="170"/>
      <c r="I42" s="170"/>
      <c r="J42" s="170"/>
    </row>
    <row r="43" spans="1:10" ht="18" customHeight="1">
      <c r="A43" s="169" t="s">
        <v>29</v>
      </c>
      <c r="B43" s="170"/>
      <c r="C43" s="170"/>
      <c r="D43" s="170"/>
      <c r="E43" s="170"/>
      <c r="F43" s="170"/>
      <c r="G43" s="170"/>
      <c r="H43" s="170"/>
      <c r="I43" s="170"/>
      <c r="J43" s="170"/>
    </row>
    <row r="44" spans="1:10" ht="20.25" customHeight="1">
      <c r="A44" s="171" t="s">
        <v>82</v>
      </c>
      <c r="B44" s="172"/>
      <c r="C44" s="172"/>
      <c r="D44" s="172"/>
      <c r="E44" s="172"/>
      <c r="F44" s="172"/>
      <c r="G44" s="172"/>
      <c r="H44" s="172"/>
      <c r="I44" s="172"/>
      <c r="J44" s="172"/>
    </row>
    <row r="45" spans="1:10" ht="14.25" customHeight="1">
      <c r="A45" s="167" t="s">
        <v>3</v>
      </c>
      <c r="B45" s="167" t="s">
        <v>4</v>
      </c>
      <c r="C45" s="176" t="s">
        <v>30</v>
      </c>
      <c r="D45" s="177"/>
      <c r="E45" s="176" t="s">
        <v>31</v>
      </c>
      <c r="F45" s="177"/>
      <c r="G45" s="176" t="s">
        <v>32</v>
      </c>
      <c r="H45" s="177"/>
      <c r="I45" s="167" t="s">
        <v>33</v>
      </c>
      <c r="J45" s="174" t="s">
        <v>34</v>
      </c>
    </row>
    <row r="46" spans="1:10" ht="31.5" customHeight="1">
      <c r="A46" s="166"/>
      <c r="B46" s="166"/>
      <c r="C46" s="178"/>
      <c r="D46" s="179"/>
      <c r="E46" s="178"/>
      <c r="F46" s="179"/>
      <c r="G46" s="178"/>
      <c r="H46" s="179"/>
      <c r="I46" s="166"/>
      <c r="J46" s="175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57" t="s">
        <v>35</v>
      </c>
      <c r="D47" s="158"/>
      <c r="E47" s="159">
        <f>รายงานการใช้จ่าย!D6</f>
        <v>742400</v>
      </c>
      <c r="F47" s="158"/>
      <c r="G47" s="159">
        <f>รายงานการใช้จ่าย!M6</f>
        <v>0</v>
      </c>
      <c r="H47" s="158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57" t="s">
        <v>37</v>
      </c>
      <c r="D48" s="158"/>
      <c r="E48" s="159">
        <f>รายงานการใช้จ่าย!D7</f>
        <v>91500</v>
      </c>
      <c r="F48" s="158"/>
      <c r="G48" s="159">
        <f>รายงานการใช้จ่าย!M7</f>
        <v>0</v>
      </c>
      <c r="H48" s="158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57" t="s">
        <v>37</v>
      </c>
      <c r="D49" s="158"/>
      <c r="E49" s="159">
        <f>รายงานการใช้จ่าย!D8</f>
        <v>600</v>
      </c>
      <c r="F49" s="158"/>
      <c r="G49" s="159">
        <f>รายงานการใช้จ่าย!M8</f>
        <v>0</v>
      </c>
      <c r="H49" s="158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57" t="s">
        <v>37</v>
      </c>
      <c r="D50" s="158"/>
      <c r="E50" s="159">
        <f>รายงานการใช้จ่าย!D9</f>
        <v>19100</v>
      </c>
      <c r="F50" s="158"/>
      <c r="G50" s="159">
        <f>รายงานการใช้จ่าย!M9</f>
        <v>5400</v>
      </c>
      <c r="H50" s="158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57" t="s">
        <v>37</v>
      </c>
      <c r="D51" s="158"/>
      <c r="E51" s="159">
        <f>รายงานการใช้จ่าย!D10</f>
        <v>115700</v>
      </c>
      <c r="F51" s="158"/>
      <c r="G51" s="159">
        <f>รายงานการใช้จ่าย!M10</f>
        <v>0</v>
      </c>
      <c r="H51" s="158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57" t="s">
        <v>37</v>
      </c>
      <c r="D52" s="158"/>
      <c r="E52" s="159">
        <f>รายงานการใช้จ่าย!D11</f>
        <v>111900</v>
      </c>
      <c r="F52" s="158"/>
      <c r="G52" s="159">
        <f>รายงานการใช้จ่าย!M11</f>
        <v>0</v>
      </c>
      <c r="H52" s="158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57" t="s">
        <v>37</v>
      </c>
      <c r="D53" s="158"/>
      <c r="E53" s="159">
        <f>รายงานการใช้จ่าย!D12</f>
        <v>16100</v>
      </c>
      <c r="F53" s="158"/>
      <c r="G53" s="159">
        <f>รายงานการใช้จ่าย!M12</f>
        <v>0</v>
      </c>
      <c r="H53" s="158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57" t="s">
        <v>37</v>
      </c>
      <c r="D54" s="158"/>
      <c r="E54" s="159">
        <f>รายงานการใช้จ่าย!D13</f>
        <v>19300</v>
      </c>
      <c r="F54" s="158"/>
      <c r="G54" s="159">
        <f>รายงานการใช้จ่าย!M13</f>
        <v>0</v>
      </c>
      <c r="H54" s="158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57" t="s">
        <v>37</v>
      </c>
      <c r="D55" s="158"/>
      <c r="E55" s="159">
        <f>รายงานการใช้จ่าย!D14</f>
        <v>5100</v>
      </c>
      <c r="F55" s="158"/>
      <c r="G55" s="159">
        <f>รายงานการใช้จ่าย!M14</f>
        <v>0</v>
      </c>
      <c r="H55" s="158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57" t="s">
        <v>37</v>
      </c>
      <c r="D56" s="158"/>
      <c r="E56" s="159">
        <f>รายงานการใช้จ่าย!D15</f>
        <v>14000</v>
      </c>
      <c r="F56" s="158"/>
      <c r="G56" s="159">
        <f>รายงานการใช้จ่าย!M15</f>
        <v>0</v>
      </c>
      <c r="H56" s="158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57" t="s">
        <v>37</v>
      </c>
      <c r="D57" s="158"/>
      <c r="E57" s="159">
        <f>รายงานการใช้จ่าย!D16</f>
        <v>1097300</v>
      </c>
      <c r="F57" s="158"/>
      <c r="G57" s="159">
        <f>รายงานการใช้จ่าย!M16</f>
        <v>450742.20000000007</v>
      </c>
      <c r="H57" s="158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57" t="s">
        <v>37</v>
      </c>
      <c r="D58" s="158"/>
      <c r="E58" s="159">
        <f>รายงานการใช้จ่าย!D17</f>
        <v>10000</v>
      </c>
      <c r="F58" s="158"/>
      <c r="G58" s="159">
        <f>รายงานการใช้จ่าย!M17</f>
        <v>0</v>
      </c>
      <c r="H58" s="158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57" t="s">
        <v>37</v>
      </c>
      <c r="D59" s="158"/>
      <c r="E59" s="159">
        <f>รายงานการใช้จ่าย!D18</f>
        <v>76900</v>
      </c>
      <c r="F59" s="158"/>
      <c r="G59" s="159">
        <f>รายงานการใช้จ่าย!M18</f>
        <v>88575</v>
      </c>
      <c r="H59" s="158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57" t="s">
        <v>37</v>
      </c>
      <c r="D60" s="158"/>
      <c r="E60" s="159">
        <f>รายงานการใช้จ่าย!D19</f>
        <v>2339900</v>
      </c>
      <c r="F60" s="158"/>
      <c r="G60" s="159">
        <f>รายงานการใช้จ่าย!M19</f>
        <v>0</v>
      </c>
      <c r="H60" s="158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57" t="s">
        <v>37</v>
      </c>
      <c r="D61" s="158"/>
      <c r="E61" s="159">
        <f>รายงานการใช้จ่าย!D20</f>
        <v>104000</v>
      </c>
      <c r="F61" s="158"/>
      <c r="G61" s="160"/>
      <c r="H61" s="158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57" t="s">
        <v>37</v>
      </c>
      <c r="D62" s="158"/>
      <c r="E62" s="159">
        <f>รายงานการใช้จ่าย!D21</f>
        <v>0</v>
      </c>
      <c r="F62" s="158"/>
      <c r="G62" s="159">
        <f>รายงานการใช้จ่าย!M21</f>
        <v>445182.80000000005</v>
      </c>
      <c r="H62" s="158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57" t="s">
        <v>37</v>
      </c>
      <c r="D63" s="158"/>
      <c r="E63" s="159">
        <f>รายงานการใช้จ่าย!D22</f>
        <v>0</v>
      </c>
      <c r="F63" s="158"/>
      <c r="G63" s="159">
        <f>รายงานการใช้จ่าย!M22</f>
        <v>4888.8599999999997</v>
      </c>
      <c r="H63" s="158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57" t="s">
        <v>37</v>
      </c>
      <c r="D64" s="158"/>
      <c r="E64" s="159">
        <f>รายงานการใช้จ่าย!D23</f>
        <v>0</v>
      </c>
      <c r="F64" s="158"/>
      <c r="G64" s="159">
        <f>รายงานการใช้จ่าย!M23</f>
        <v>5346.78</v>
      </c>
      <c r="H64" s="158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57" t="s">
        <v>37</v>
      </c>
      <c r="D65" s="158"/>
      <c r="E65" s="159">
        <f>รายงานการใช้จ่าย!D24</f>
        <v>0</v>
      </c>
      <c r="F65" s="158"/>
      <c r="G65" s="159">
        <f>รายงานการใช้จ่าย!M24</f>
        <v>6148.75</v>
      </c>
      <c r="H65" s="158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57" t="s">
        <v>37</v>
      </c>
      <c r="D66" s="158"/>
      <c r="E66" s="159">
        <f>รายงานการใช้จ่าย!D25</f>
        <v>0</v>
      </c>
      <c r="F66" s="158"/>
      <c r="G66" s="159">
        <f>รายงานการใช้จ่าย!M25</f>
        <v>36454</v>
      </c>
      <c r="H66" s="158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57" t="s">
        <v>37</v>
      </c>
      <c r="D67" s="158"/>
      <c r="E67" s="159">
        <f>รายงานการใช้จ่าย!D26</f>
        <v>86000</v>
      </c>
      <c r="F67" s="158"/>
      <c r="G67" s="159">
        <f>รายงานการใช้จ่าย!M26</f>
        <v>0</v>
      </c>
      <c r="H67" s="158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57" t="s">
        <v>37</v>
      </c>
      <c r="D68" s="158"/>
      <c r="E68" s="159">
        <f>รายงานการใช้จ่าย!D27</f>
        <v>240000</v>
      </c>
      <c r="F68" s="158"/>
      <c r="G68" s="159">
        <f>รายงานการใช้จ่าย!M27</f>
        <v>240000</v>
      </c>
      <c r="H68" s="158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57" t="s">
        <v>37</v>
      </c>
      <c r="D69" s="158"/>
      <c r="E69" s="159">
        <f>รายงานการใช้จ่าย!D28</f>
        <v>240000</v>
      </c>
      <c r="F69" s="158"/>
      <c r="G69" s="159">
        <f>รายงานการใช้จ่าย!M28</f>
        <v>240000</v>
      </c>
      <c r="H69" s="158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57" t="s">
        <v>37</v>
      </c>
      <c r="D70" s="158"/>
      <c r="E70" s="159">
        <f>รายงานการใช้จ่าย!D29</f>
        <v>7585</v>
      </c>
      <c r="F70" s="158"/>
      <c r="G70" s="159">
        <f>รายงานการใช้จ่าย!M29</f>
        <v>3360</v>
      </c>
      <c r="H70" s="158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57" t="s">
        <v>37</v>
      </c>
      <c r="D71" s="158"/>
      <c r="E71" s="159">
        <f>รายงานการใช้จ่าย!D30</f>
        <v>29320</v>
      </c>
      <c r="F71" s="158"/>
      <c r="G71" s="159">
        <f>รายงานการใช้จ่าย!M30</f>
        <v>10080</v>
      </c>
      <c r="H71" s="158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57" t="s">
        <v>37</v>
      </c>
      <c r="D72" s="158"/>
      <c r="E72" s="159">
        <f>รายงานการใช้จ่าย!D31</f>
        <v>323500</v>
      </c>
      <c r="F72" s="158"/>
      <c r="G72" s="159">
        <f>รายงานการใช้จ่าย!M31</f>
        <v>0</v>
      </c>
      <c r="H72" s="158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57" t="s">
        <v>37</v>
      </c>
      <c r="D73" s="158"/>
      <c r="E73" s="159">
        <f>รายงานการใช้จ่าย!D32</f>
        <v>86000</v>
      </c>
      <c r="F73" s="158"/>
      <c r="G73" s="159">
        <f>รายงานการใช้จ่าย!M32</f>
        <v>0</v>
      </c>
      <c r="H73" s="158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57" t="s">
        <v>37</v>
      </c>
      <c r="D74" s="158"/>
      <c r="E74" s="159">
        <f>รายงานการใช้จ่าย!D33</f>
        <v>36000</v>
      </c>
      <c r="F74" s="158"/>
      <c r="G74" s="159">
        <f>รายงานการใช้จ่าย!M33</f>
        <v>12000</v>
      </c>
      <c r="H74" s="158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57" t="s">
        <v>37</v>
      </c>
      <c r="D75" s="158"/>
      <c r="E75" s="159">
        <f>รายงานการใช้จ่าย!D34</f>
        <v>10000</v>
      </c>
      <c r="F75" s="158"/>
      <c r="G75" s="159">
        <f>รายงานการใช้จ่าย!M34</f>
        <v>6000</v>
      </c>
      <c r="H75" s="158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57" t="s">
        <v>37</v>
      </c>
      <c r="D76" s="158"/>
      <c r="E76" s="159">
        <f>รายงานการใช้จ่าย!D35</f>
        <v>2140</v>
      </c>
      <c r="F76" s="158"/>
      <c r="G76" s="159">
        <f>รายงานการใช้จ่าย!M35</f>
        <v>2140</v>
      </c>
      <c r="H76" s="158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57" t="s">
        <v>37</v>
      </c>
      <c r="D77" s="158"/>
      <c r="E77" s="159">
        <f>รายงานการใช้จ่าย!D36</f>
        <v>15000</v>
      </c>
      <c r="F77" s="158"/>
      <c r="G77" s="159">
        <f>รายงานการใช้จ่าย!M36</f>
        <v>15000</v>
      </c>
      <c r="H77" s="158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57" t="str">
        <f>รายงานการใช้จ่าย!C29</f>
        <v>ให้เจ้าหน้าที่การเงินทำการเบิก</v>
      </c>
      <c r="D78" s="158"/>
      <c r="E78" s="160"/>
      <c r="F78" s="158"/>
      <c r="G78" s="160"/>
      <c r="H78" s="158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57"/>
      <c r="D79" s="158"/>
      <c r="E79" s="159">
        <f>รายงานการใช้จ่าย!D37</f>
        <v>5839345</v>
      </c>
      <c r="F79" s="158"/>
      <c r="G79" s="159">
        <f>SUM(G47:H78)</f>
        <v>1571318.3900000001</v>
      </c>
      <c r="H79" s="158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169" t="s">
        <v>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6" ht="22.5" customHeight="1">
      <c r="A2" s="169" t="s">
        <v>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6" ht="22.5" customHeight="1">
      <c r="A3" s="171" t="s">
        <v>83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2.5" customHeight="1">
      <c r="A4" s="167" t="s">
        <v>3</v>
      </c>
      <c r="B4" s="167" t="s">
        <v>4</v>
      </c>
      <c r="C4" s="167" t="s">
        <v>30</v>
      </c>
      <c r="D4" s="181" t="s">
        <v>31</v>
      </c>
      <c r="E4" s="2"/>
      <c r="F4" s="176" t="s">
        <v>32</v>
      </c>
      <c r="G4" s="180"/>
      <c r="H4" s="180"/>
      <c r="I4" s="180"/>
      <c r="J4" s="180"/>
      <c r="K4" s="180"/>
      <c r="L4" s="180"/>
      <c r="M4" s="177"/>
      <c r="N4" s="167" t="s">
        <v>33</v>
      </c>
      <c r="O4" s="182" t="s">
        <v>34</v>
      </c>
    </row>
    <row r="5" spans="1:16" ht="22.5" customHeight="1">
      <c r="A5" s="166"/>
      <c r="B5" s="166"/>
      <c r="C5" s="166"/>
      <c r="D5" s="16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66"/>
      <c r="O5" s="179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สภ.กุยบรี แผนการใช้จ่าย 69</vt:lpstr>
      <vt:lpstr>แผนการใช้จ่าย</vt:lpstr>
      <vt:lpstr>รายงานการใช้จ่าย</vt:lpstr>
      <vt:lpstr>'สภ.กุยบรี แผนการใช้จ่าย 69'!Print_Area</vt:lpstr>
      <vt:lpstr>'สภ.กุยบรี แผนการใช้จ่าย 69'!Print_Titles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2026-06-18T04:35:10Z</cp:lastPrinted>
  <dcterms:created xsi:type="dcterms:W3CDTF">2024-01-10T07:59:11Z</dcterms:created>
  <dcterms:modified xsi:type="dcterms:W3CDTF">2026-06-21T16:08:04Z</dcterms:modified>
</cp:coreProperties>
</file>